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0_PPED_ANGUILLES\ANGUILLES\05 REPEUPLEMENT civelles\01. Dossiers repeuplements\2026\AAP\Pour publication\avec marianne\"/>
    </mc:Choice>
  </mc:AlternateContent>
  <xr:revisionPtr revIDLastSave="0" documentId="13_ncr:1_{93E9AE92-E997-4E15-BFEE-7CC8B267A09C}" xr6:coauthVersionLast="47" xr6:coauthVersionMax="47" xr10:uidLastSave="{00000000-0000-0000-0000-000000000000}"/>
  <bookViews>
    <workbookView xWindow="-28920" yWindow="0" windowWidth="29040" windowHeight="15720" xr2:uid="{00000000-000D-0000-FFFF-FFFF00000000}"/>
  </bookViews>
  <sheets>
    <sheet name="Modèle" sheetId="1" r:id="rId1"/>
    <sheet name="Taux par organism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8" i="1" l="1"/>
  <c r="D27" i="1" l="1"/>
  <c r="C23" i="1" l="1"/>
  <c r="C24" i="1" l="1"/>
  <c r="D14" i="1"/>
  <c r="C25" i="1"/>
  <c r="C34" i="1"/>
  <c r="C32" i="1"/>
  <c r="C27" i="1" l="1"/>
  <c r="C26" i="1"/>
  <c r="D16" i="1"/>
  <c r="D17" i="1"/>
  <c r="D15" i="1"/>
  <c r="D18" i="1" l="1"/>
  <c r="C35" i="1" l="1"/>
  <c r="C37" i="1"/>
  <c r="C33" i="1"/>
  <c r="C39" i="1"/>
  <c r="C40" i="1" l="1"/>
  <c r="F37" i="1"/>
  <c r="D37" i="1"/>
</calcChain>
</file>

<file path=xl/sharedStrings.xml><?xml version="1.0" encoding="utf-8"?>
<sst xmlns="http://schemas.openxmlformats.org/spreadsheetml/2006/main" count="82" uniqueCount="56">
  <si>
    <t>1)</t>
  </si>
  <si>
    <t>Mission</t>
  </si>
  <si>
    <t>Prix TTC</t>
  </si>
  <si>
    <t>Part %</t>
  </si>
  <si>
    <t>2)</t>
  </si>
  <si>
    <t>Participation</t>
  </si>
  <si>
    <t>MONTANT</t>
  </si>
  <si>
    <t>Détail</t>
  </si>
  <si>
    <t>ARA France</t>
  </si>
  <si>
    <t>3)</t>
  </si>
  <si>
    <t>1er versement à signature</t>
  </si>
  <si>
    <t>Solde à la fin des 3 ans</t>
  </si>
  <si>
    <t>Participation ARA France</t>
  </si>
  <si>
    <t>TOTAL</t>
  </si>
  <si>
    <t>A-Achat civelles</t>
  </si>
  <si>
    <t>D-Frais</t>
  </si>
  <si>
    <t>à remplir par administration</t>
  </si>
  <si>
    <t>Lieu de déversement :</t>
  </si>
  <si>
    <t xml:space="preserve"> </t>
  </si>
  <si>
    <t>C-Déversement et suivi</t>
  </si>
  <si>
    <t>Subvention OFB</t>
  </si>
  <si>
    <t>OFB</t>
  </si>
  <si>
    <r>
      <t>Tableau récapitulatif</t>
    </r>
    <r>
      <rPr>
        <sz val="10"/>
        <color theme="1"/>
        <rFont val="Calibri"/>
        <family val="2"/>
        <scheme val="minor"/>
      </rPr>
      <t xml:space="preserve"> :</t>
    </r>
  </si>
  <si>
    <r>
      <t>Plan de financement</t>
    </r>
    <r>
      <rPr>
        <sz val="10"/>
        <color theme="1"/>
        <rFont val="Calibri"/>
        <family val="2"/>
        <scheme val="minor"/>
      </rPr>
      <t xml:space="preserve"> :</t>
    </r>
  </si>
  <si>
    <r>
      <t>Détail des versements financiers</t>
    </r>
    <r>
      <rPr>
        <sz val="10"/>
        <color theme="1"/>
        <rFont val="Calibri"/>
        <family val="2"/>
        <scheme val="minor"/>
      </rPr>
      <t xml:space="preserve"> :</t>
    </r>
  </si>
  <si>
    <t>TOTAL :</t>
  </si>
  <si>
    <t>2e versement à 6 mois ou 1 an</t>
  </si>
  <si>
    <t>DGAMPA</t>
  </si>
  <si>
    <t>Porteur de projet :</t>
  </si>
  <si>
    <t>Subvention DGAMPA</t>
  </si>
  <si>
    <t>Porteur de projet</t>
  </si>
  <si>
    <t>UGA (capture et déversement) :</t>
  </si>
  <si>
    <t>B-Opérations zoosanitaires</t>
  </si>
  <si>
    <t>Apport porteur de projet</t>
  </si>
  <si>
    <t>1) Tableau récapitulatif</t>
  </si>
  <si>
    <t>Prix TTC (€)</t>
  </si>
  <si>
    <t>Part (%)</t>
  </si>
  <si>
    <t>A- Achat de civelles</t>
  </si>
  <si>
    <t>B- Opérations sanitaires</t>
  </si>
  <si>
    <t>C- Suivi</t>
  </si>
  <si>
    <t>D- Frais</t>
  </si>
  <si>
    <t>2) Plan de financemnt</t>
  </si>
  <si>
    <t>Montant</t>
  </si>
  <si>
    <t>Part (%) organisme de droit public (ODP)</t>
  </si>
  <si>
    <t>Part (%) organisme de droit privé</t>
  </si>
  <si>
    <t>-€</t>
  </si>
  <si>
    <t>Total</t>
  </si>
  <si>
    <t>3) Détail des versements</t>
  </si>
  <si>
    <t>1er versement à la signature</t>
  </si>
  <si>
    <t>2ème versement à 6 mois</t>
  </si>
  <si>
    <t>3ème versement</t>
  </si>
  <si>
    <t>Liquidation de solde</t>
  </si>
  <si>
    <t>60%*</t>
  </si>
  <si>
    <t>/</t>
  </si>
  <si>
    <t>A remplir par le porteur</t>
  </si>
  <si>
    <t>* 60% en cas de transmission d'une garantie financière par le porteur de projet, 30% sinon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</si>
</sst>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darkUp">
        <bgColor theme="9" tint="0.59999389629810485"/>
      </patternFill>
    </fill>
  </fills>
  <borders count="11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medium">
        <color theme="9" tint="-0.249977111117893"/>
      </top>
      <bottom/>
      <diagonal/>
    </border>
    <border>
      <left/>
      <right/>
      <top/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6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Protection="1">
      <protection locked="0"/>
    </xf>
    <xf numFmtId="0" fontId="2" fillId="0" borderId="4" xfId="0" applyFont="1" applyBorder="1"/>
    <xf numFmtId="44" fontId="2" fillId="0" borderId="0" xfId="0" applyNumberFormat="1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1" applyFont="1" applyAlignment="1" applyProtection="1">
      <alignment vertical="center"/>
    </xf>
    <xf numFmtId="10" fontId="2" fillId="0" borderId="0" xfId="2" applyNumberFormat="1" applyFont="1" applyAlignment="1">
      <alignment horizontal="center" vertical="center"/>
    </xf>
    <xf numFmtId="6" fontId="2" fillId="2" borderId="0" xfId="0" applyNumberFormat="1" applyFont="1" applyFill="1" applyAlignment="1">
      <alignment vertical="center"/>
    </xf>
    <xf numFmtId="44" fontId="2" fillId="2" borderId="0" xfId="1" applyFont="1" applyFill="1" applyAlignment="1" applyProtection="1">
      <alignment vertical="center"/>
    </xf>
    <xf numFmtId="10" fontId="2" fillId="2" borderId="0" xfId="2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1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4" fontId="2" fillId="0" borderId="0" xfId="1" applyFont="1" applyAlignment="1" applyProtection="1">
      <alignment vertical="center"/>
      <protection locked="0"/>
    </xf>
    <xf numFmtId="9" fontId="2" fillId="0" borderId="0" xfId="0" applyNumberFormat="1" applyFont="1" applyAlignment="1">
      <alignment horizontal="center" vertical="center"/>
    </xf>
    <xf numFmtId="44" fontId="2" fillId="2" borderId="0" xfId="1" applyFont="1" applyFill="1" applyAlignment="1" applyProtection="1">
      <alignment vertical="center"/>
      <protection locked="0"/>
    </xf>
    <xf numFmtId="9" fontId="2" fillId="2" borderId="0" xfId="0" applyNumberFormat="1" applyFont="1" applyFill="1" applyAlignment="1">
      <alignment horizontal="center" vertical="center"/>
    </xf>
    <xf numFmtId="10" fontId="2" fillId="0" borderId="0" xfId="0" applyNumberFormat="1" applyFont="1" applyAlignment="1">
      <alignment vertical="center" wrapText="1"/>
    </xf>
    <xf numFmtId="44" fontId="2" fillId="2" borderId="3" xfId="1" applyFont="1" applyFill="1" applyBorder="1" applyAlignment="1" applyProtection="1">
      <alignment horizontal="center" vertical="center"/>
    </xf>
    <xf numFmtId="8" fontId="2" fillId="3" borderId="3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44" fontId="2" fillId="2" borderId="3" xfId="1" applyFont="1" applyFill="1" applyBorder="1" applyAlignment="1" applyProtection="1">
      <alignment horizontal="center" vertical="center"/>
      <protection locked="0"/>
    </xf>
    <xf numFmtId="44" fontId="2" fillId="2" borderId="3" xfId="1" applyFont="1" applyFill="1" applyBorder="1" applyAlignment="1" applyProtection="1">
      <alignment vertical="center"/>
      <protection locked="0"/>
    </xf>
    <xf numFmtId="44" fontId="2" fillId="2" borderId="0" xfId="1" applyFont="1" applyFill="1" applyAlignment="1" applyProtection="1">
      <alignment horizontal="center" vertical="center"/>
      <protection locked="0"/>
    </xf>
    <xf numFmtId="44" fontId="4" fillId="0" borderId="5" xfId="0" applyNumberFormat="1" applyFont="1" applyBorder="1" applyAlignment="1">
      <alignment vertical="center"/>
    </xf>
    <xf numFmtId="8" fontId="4" fillId="0" borderId="5" xfId="0" applyNumberFormat="1" applyFont="1" applyBorder="1" applyAlignment="1">
      <alignment vertical="center"/>
    </xf>
    <xf numFmtId="8" fontId="4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/>
    </xf>
    <xf numFmtId="44" fontId="2" fillId="0" borderId="5" xfId="1" applyFont="1" applyBorder="1" applyAlignment="1">
      <alignment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10" fontId="2" fillId="0" borderId="6" xfId="2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 applyProtection="1">
      <alignment horizontal="left"/>
      <protection locked="0"/>
    </xf>
    <xf numFmtId="0" fontId="5" fillId="0" borderId="0" xfId="0" applyFont="1"/>
    <xf numFmtId="0" fontId="6" fillId="0" borderId="0" xfId="0" applyFont="1"/>
    <xf numFmtId="0" fontId="6" fillId="0" borderId="9" xfId="0" applyFont="1" applyBorder="1"/>
    <xf numFmtId="44" fontId="6" fillId="0" borderId="9" xfId="1" applyFont="1" applyBorder="1"/>
    <xf numFmtId="10" fontId="6" fillId="0" borderId="9" xfId="0" applyNumberFormat="1" applyFont="1" applyBorder="1"/>
    <xf numFmtId="44" fontId="6" fillId="0" borderId="0" xfId="1" applyFont="1" applyBorder="1"/>
    <xf numFmtId="10" fontId="6" fillId="0" borderId="0" xfId="0" applyNumberFormat="1" applyFont="1"/>
    <xf numFmtId="0" fontId="6" fillId="0" borderId="10" xfId="0" applyFont="1" applyBorder="1"/>
    <xf numFmtId="44" fontId="6" fillId="0" borderId="10" xfId="1" applyFont="1" applyBorder="1"/>
    <xf numFmtId="10" fontId="6" fillId="0" borderId="10" xfId="0" applyNumberFormat="1" applyFont="1" applyBorder="1"/>
    <xf numFmtId="44" fontId="6" fillId="0" borderId="0" xfId="1" applyFont="1"/>
    <xf numFmtId="0" fontId="6" fillId="0" borderId="0" xfId="0" applyFont="1" applyAlignment="1">
      <alignment wrapText="1"/>
    </xf>
    <xf numFmtId="0" fontId="6" fillId="0" borderId="9" xfId="0" quotePrefix="1" applyFont="1" applyBorder="1"/>
    <xf numFmtId="0" fontId="6" fillId="0" borderId="0" xfId="0" quotePrefix="1" applyFont="1"/>
    <xf numFmtId="10" fontId="6" fillId="0" borderId="0" xfId="0" quotePrefix="1" applyNumberFormat="1" applyFont="1"/>
    <xf numFmtId="9" fontId="6" fillId="0" borderId="0" xfId="0" applyNumberFormat="1" applyFont="1"/>
    <xf numFmtId="0" fontId="6" fillId="0" borderId="10" xfId="0" quotePrefix="1" applyFont="1" applyBorder="1"/>
    <xf numFmtId="9" fontId="6" fillId="0" borderId="10" xfId="0" applyNumberFormat="1" applyFont="1" applyBorder="1"/>
    <xf numFmtId="9" fontId="6" fillId="0" borderId="9" xfId="0" applyNumberFormat="1" applyFont="1" applyBorder="1"/>
    <xf numFmtId="0" fontId="7" fillId="0" borderId="0" xfId="0" applyFont="1" applyAlignment="1">
      <alignment wrapText="1"/>
    </xf>
    <xf numFmtId="9" fontId="6" fillId="0" borderId="9" xfId="0" applyNumberFormat="1" applyFont="1" applyBorder="1" applyAlignment="1">
      <alignment horizontal="center"/>
    </xf>
    <xf numFmtId="0" fontId="7" fillId="0" borderId="9" xfId="0" applyFont="1" applyBorder="1"/>
    <xf numFmtId="0" fontId="6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21"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border outline="0"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border outline="0">
        <bottom style="thick">
          <color auto="1"/>
        </bottom>
      </border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numFmt numFmtId="14" formatCode="0.00%"/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numFmt numFmtId="34" formatCode="_-* #,##0.00\ &quot;€&quot;_-;\-* #,##0.00\ &quot;€&quot;_-;_-* &quot;-&quot;??\ &quot;€&quot;_-;_-@_-"/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  <dxf>
      <border outline="0">
        <bottom style="thick">
          <color auto="1"/>
        </bottom>
      </border>
    </dxf>
    <dxf>
      <font>
        <strike val="0"/>
        <outline val="0"/>
        <shadow val="0"/>
        <vertAlign val="baseline"/>
        <sz val="10"/>
        <color theme="1"/>
        <name val="Calibri"/>
        <scheme val="minor"/>
      </font>
      <alignment vertical="center" textRotation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989965</xdr:colOff>
      <xdr:row>6</xdr:row>
      <xdr:rowOff>68580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713A84-4E4B-4AF2-B31B-5A8B382EC35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71015" cy="104013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13:D18" totalsRowShown="0" headerRowDxfId="20" dataDxfId="18" headerRowBorderDxfId="19">
  <tableColumns count="3">
    <tableColumn id="1" xr3:uid="{00000000-0010-0000-0000-000001000000}" name="Mission" dataDxfId="17"/>
    <tableColumn id="2" xr3:uid="{00000000-0010-0000-0000-000002000000}" name="Prix TTC" dataDxfId="16"/>
    <tableColumn id="3" xr3:uid="{00000000-0010-0000-0000-000003000000}" name="Part %" dataDxfId="15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2" displayName="Tableau2" ref="B22:E27" totalsRowShown="0" headerRowDxfId="14" dataDxfId="12" headerRowBorderDxfId="13">
  <tableColumns count="4">
    <tableColumn id="1" xr3:uid="{00000000-0010-0000-0100-000001000000}" name="Participation" dataDxfId="11"/>
    <tableColumn id="2" xr3:uid="{00000000-0010-0000-0100-000002000000}" name="MONTANT" dataDxfId="10" dataCellStyle="Monétaire"/>
    <tableColumn id="3" xr3:uid="{00000000-0010-0000-0100-000003000000}" name="Part %" dataDxfId="9"/>
    <tableColumn id="4" xr3:uid="{00000000-0010-0000-0100-000004000000}" name="Détail" dataDxfId="8"/>
  </tableColumns>
  <tableStyleInfo name="TableStyleLight1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Tableau6" displayName="Tableau6" ref="B31:F40" totalsRowShown="0" headerRowDxfId="7" dataDxfId="5" headerRowBorderDxfId="6">
  <tableColumns count="5">
    <tableColumn id="1" xr3:uid="{00000000-0010-0000-0200-000001000000}" name=" " dataDxfId="4"/>
    <tableColumn id="2" xr3:uid="{00000000-0010-0000-0200-000002000000}" name="MONTANT" dataDxfId="3"/>
    <tableColumn id="3" xr3:uid="{00000000-0010-0000-0200-000003000000}" name="1er versement à signature" dataDxfId="2"/>
    <tableColumn id="4" xr3:uid="{00000000-0010-0000-0200-000004000000}" name="2e versement à 6 mois ou 1 an" dataDxfId="1"/>
    <tableColumn id="5" xr3:uid="{00000000-0010-0000-0200-000005000000}" name="Solde à la fin des 3 an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H41"/>
  <sheetViews>
    <sheetView tabSelected="1" workbookViewId="0">
      <selection activeCell="A14" sqref="A14"/>
    </sheetView>
  </sheetViews>
  <sheetFormatPr baseColWidth="10" defaultRowHeight="12.75" x14ac:dyDescent="0.2"/>
  <cols>
    <col min="1" max="1" width="11.7109375" style="1" customWidth="1"/>
    <col min="2" max="2" width="23" style="1" customWidth="1"/>
    <col min="3" max="3" width="16.5703125" style="1" customWidth="1"/>
    <col min="4" max="4" width="20.85546875" style="1" customWidth="1"/>
    <col min="5" max="5" width="18.28515625" style="1" customWidth="1"/>
    <col min="6" max="6" width="18.140625" style="1" customWidth="1"/>
    <col min="7" max="7" width="12.42578125" style="1" bestFit="1" customWidth="1"/>
    <col min="8" max="16384" width="11.42578125" style="1"/>
  </cols>
  <sheetData>
    <row r="7" spans="1:6" x14ac:dyDescent="0.2">
      <c r="A7" s="45" t="s">
        <v>17</v>
      </c>
      <c r="B7" s="45"/>
      <c r="C7" s="46"/>
      <c r="D7" s="46"/>
    </row>
    <row r="8" spans="1:6" x14ac:dyDescent="0.2">
      <c r="A8" s="45" t="s">
        <v>28</v>
      </c>
      <c r="B8" s="45"/>
      <c r="C8" s="6"/>
      <c r="D8" s="7"/>
    </row>
    <row r="9" spans="1:6" x14ac:dyDescent="0.2">
      <c r="A9" s="44" t="s">
        <v>31</v>
      </c>
      <c r="B9" s="44"/>
      <c r="C9" s="6"/>
      <c r="D9" s="7"/>
    </row>
    <row r="11" spans="1:6" x14ac:dyDescent="0.2">
      <c r="A11" s="2" t="s">
        <v>0</v>
      </c>
      <c r="B11" s="3" t="s">
        <v>22</v>
      </c>
    </row>
    <row r="13" spans="1:6" ht="13.5" thickBot="1" x14ac:dyDescent="0.25">
      <c r="B13" s="9" t="s">
        <v>1</v>
      </c>
      <c r="C13" s="10" t="s">
        <v>2</v>
      </c>
      <c r="D13" s="10" t="s">
        <v>3</v>
      </c>
      <c r="E13" s="11"/>
      <c r="F13" s="11"/>
    </row>
    <row r="14" spans="1:6" ht="13.5" thickTop="1" x14ac:dyDescent="0.2">
      <c r="B14" s="11" t="s">
        <v>14</v>
      </c>
      <c r="C14" s="12"/>
      <c r="D14" s="13" t="e">
        <f>Tableau1[[#This Row],[Prix TTC]]/$C$18</f>
        <v>#DIV/0!</v>
      </c>
      <c r="E14" s="11"/>
      <c r="F14" s="11"/>
    </row>
    <row r="15" spans="1:6" x14ac:dyDescent="0.2">
      <c r="B15" s="14" t="s">
        <v>32</v>
      </c>
      <c r="C15" s="15"/>
      <c r="D15" s="16" t="e">
        <f>Tableau1[[#This Row],[Prix TTC]]/$C$18</f>
        <v>#DIV/0!</v>
      </c>
      <c r="E15" s="11"/>
      <c r="F15" s="11"/>
    </row>
    <row r="16" spans="1:6" x14ac:dyDescent="0.2">
      <c r="A16" s="4"/>
      <c r="B16" s="11" t="s">
        <v>19</v>
      </c>
      <c r="C16" s="12"/>
      <c r="D16" s="13" t="e">
        <f>Tableau1[[#This Row],[Prix TTC]]/$C$18</f>
        <v>#DIV/0!</v>
      </c>
      <c r="E16" s="11"/>
      <c r="F16" s="11"/>
    </row>
    <row r="17" spans="1:7" ht="13.5" thickBot="1" x14ac:dyDescent="0.25">
      <c r="B17" s="17" t="s">
        <v>15</v>
      </c>
      <c r="C17" s="15"/>
      <c r="D17" s="16" t="e">
        <f>Tableau1[[#This Row],[Prix TTC]]/$C$18</f>
        <v>#DIV/0!</v>
      </c>
      <c r="E17" s="11"/>
      <c r="F17" s="11"/>
    </row>
    <row r="18" spans="1:7" ht="13.5" thickBot="1" x14ac:dyDescent="0.25">
      <c r="B18" s="41" t="s">
        <v>13</v>
      </c>
      <c r="C18" s="42">
        <f>SUM(C14:C17)</f>
        <v>0</v>
      </c>
      <c r="D18" s="43" t="e">
        <f>SUM(D14:D17)</f>
        <v>#DIV/0!</v>
      </c>
      <c r="E18" s="11"/>
      <c r="F18" s="11"/>
    </row>
    <row r="19" spans="1:7" x14ac:dyDescent="0.2">
      <c r="B19" s="11"/>
      <c r="C19" s="11"/>
      <c r="D19" s="11"/>
      <c r="E19" s="11"/>
      <c r="F19" s="11"/>
    </row>
    <row r="20" spans="1:7" x14ac:dyDescent="0.2">
      <c r="A20" s="2" t="s">
        <v>4</v>
      </c>
      <c r="B20" s="18" t="s">
        <v>23</v>
      </c>
      <c r="C20" s="11"/>
      <c r="D20" s="11"/>
      <c r="E20" s="11"/>
      <c r="F20" s="11"/>
    </row>
    <row r="21" spans="1:7" x14ac:dyDescent="0.2">
      <c r="B21" s="11"/>
      <c r="C21" s="11"/>
      <c r="D21" s="11"/>
      <c r="E21" s="11"/>
      <c r="F21" s="11"/>
    </row>
    <row r="22" spans="1:7" ht="13.5" thickBot="1" x14ac:dyDescent="0.25">
      <c r="B22" s="9" t="s">
        <v>5</v>
      </c>
      <c r="C22" s="10" t="s">
        <v>6</v>
      </c>
      <c r="D22" s="10" t="s">
        <v>3</v>
      </c>
      <c r="E22" s="10" t="s">
        <v>7</v>
      </c>
      <c r="F22" s="11"/>
    </row>
    <row r="23" spans="1:7" ht="13.5" thickTop="1" x14ac:dyDescent="0.2">
      <c r="B23" s="11" t="s">
        <v>27</v>
      </c>
      <c r="C23" s="12">
        <f>C18*Tableau2[[#This Row],[Part %]]</f>
        <v>0</v>
      </c>
      <c r="D23" s="19">
        <v>0.79679999999999995</v>
      </c>
      <c r="E23" s="20"/>
      <c r="F23" s="11"/>
      <c r="G23" s="8"/>
    </row>
    <row r="24" spans="1:7" x14ac:dyDescent="0.2">
      <c r="B24" s="17" t="s">
        <v>21</v>
      </c>
      <c r="C24" s="15">
        <f>C18*Tableau2[[#This Row],[Part %]]</f>
        <v>0</v>
      </c>
      <c r="D24" s="16">
        <v>0.16320000000000001</v>
      </c>
      <c r="E24" s="21"/>
      <c r="F24" s="11"/>
      <c r="G24" s="8"/>
    </row>
    <row r="25" spans="1:7" x14ac:dyDescent="0.2">
      <c r="B25" s="11" t="s">
        <v>8</v>
      </c>
      <c r="C25" s="22">
        <f>C18*Tableau2[[#This Row],[Part %]]</f>
        <v>0</v>
      </c>
      <c r="D25" s="23">
        <v>0.02</v>
      </c>
      <c r="E25" s="20"/>
      <c r="F25" s="11"/>
    </row>
    <row r="26" spans="1:7" ht="13.5" thickBot="1" x14ac:dyDescent="0.25">
      <c r="B26" s="17" t="s">
        <v>30</v>
      </c>
      <c r="C26" s="24">
        <f>C18*Tableau2[[#This Row],[Part %]]</f>
        <v>0</v>
      </c>
      <c r="D26" s="25">
        <v>0.02</v>
      </c>
      <c r="E26" s="21"/>
      <c r="F26" s="11"/>
    </row>
    <row r="27" spans="1:7" ht="13.5" thickBot="1" x14ac:dyDescent="0.25">
      <c r="B27" s="41" t="s">
        <v>13</v>
      </c>
      <c r="C27" s="38">
        <f>SUBTOTAL(109,C23:C26)</f>
        <v>0</v>
      </c>
      <c r="D27" s="39">
        <f>SUM(D23:D26)</f>
        <v>1</v>
      </c>
      <c r="E27" s="40"/>
      <c r="F27" s="11"/>
    </row>
    <row r="28" spans="1:7" x14ac:dyDescent="0.2">
      <c r="B28" s="11"/>
      <c r="C28" s="11"/>
      <c r="D28" s="11"/>
      <c r="E28" s="11"/>
      <c r="F28" s="11"/>
    </row>
    <row r="29" spans="1:7" x14ac:dyDescent="0.2">
      <c r="A29" s="2" t="s">
        <v>9</v>
      </c>
      <c r="B29" s="18" t="s">
        <v>24</v>
      </c>
      <c r="C29" s="18"/>
      <c r="D29" s="11"/>
      <c r="E29" s="11"/>
      <c r="F29" s="11"/>
    </row>
    <row r="30" spans="1:7" x14ac:dyDescent="0.2">
      <c r="B30" s="11"/>
      <c r="C30" s="11"/>
      <c r="D30" s="11"/>
      <c r="E30" s="11"/>
      <c r="F30" s="11"/>
    </row>
    <row r="31" spans="1:7" ht="26.25" thickBot="1" x14ac:dyDescent="0.25">
      <c r="B31" s="9" t="s">
        <v>18</v>
      </c>
      <c r="C31" s="10" t="s">
        <v>6</v>
      </c>
      <c r="D31" s="5" t="s">
        <v>10</v>
      </c>
      <c r="E31" s="5" t="s">
        <v>26</v>
      </c>
      <c r="F31" s="5" t="s">
        <v>11</v>
      </c>
    </row>
    <row r="32" spans="1:7" ht="26.25" thickTop="1" x14ac:dyDescent="0.2">
      <c r="B32" s="11" t="s">
        <v>29</v>
      </c>
      <c r="C32" s="19">
        <f>D23</f>
        <v>0.79679999999999995</v>
      </c>
      <c r="D32" s="26" t="s">
        <v>16</v>
      </c>
      <c r="E32" s="26" t="s">
        <v>16</v>
      </c>
      <c r="F32" s="26" t="s">
        <v>16</v>
      </c>
    </row>
    <row r="33" spans="2:8" ht="13.5" thickBot="1" x14ac:dyDescent="0.25">
      <c r="B33" s="17"/>
      <c r="C33" s="27">
        <f>$C$27*C32</f>
        <v>0</v>
      </c>
      <c r="D33" s="28">
        <v>0</v>
      </c>
      <c r="E33" s="28">
        <v>0</v>
      </c>
      <c r="F33" s="28">
        <v>0</v>
      </c>
    </row>
    <row r="34" spans="2:8" ht="25.5" x14ac:dyDescent="0.2">
      <c r="B34" s="29" t="s">
        <v>20</v>
      </c>
      <c r="C34" s="19">
        <f>D24</f>
        <v>0.16320000000000001</v>
      </c>
      <c r="D34" s="26" t="s">
        <v>16</v>
      </c>
      <c r="E34" s="26" t="s">
        <v>16</v>
      </c>
      <c r="F34" s="26" t="s">
        <v>16</v>
      </c>
    </row>
    <row r="35" spans="2:8" ht="13.5" thickBot="1" x14ac:dyDescent="0.25">
      <c r="B35" s="30"/>
      <c r="C35" s="31">
        <f>$C$27*C34</f>
        <v>0</v>
      </c>
      <c r="D35" s="28">
        <v>0</v>
      </c>
      <c r="E35" s="28">
        <v>0</v>
      </c>
      <c r="F35" s="28">
        <v>0</v>
      </c>
    </row>
    <row r="36" spans="2:8" x14ac:dyDescent="0.2">
      <c r="B36" s="11" t="s">
        <v>12</v>
      </c>
      <c r="C36" s="23">
        <v>0.02</v>
      </c>
      <c r="D36" s="23">
        <v>0.6</v>
      </c>
      <c r="E36" s="23"/>
      <c r="F36" s="23">
        <v>0.4</v>
      </c>
    </row>
    <row r="37" spans="2:8" ht="13.5" thickBot="1" x14ac:dyDescent="0.25">
      <c r="B37" s="30"/>
      <c r="C37" s="31">
        <f>$C$27*C36</f>
        <v>0</v>
      </c>
      <c r="D37" s="31">
        <f>D36*Tableau6[[#This Row],[MONTANT]]</f>
        <v>0</v>
      </c>
      <c r="E37" s="32"/>
      <c r="F37" s="31">
        <f>F36*Tableau6[[#This Row],[MONTANT]]</f>
        <v>0</v>
      </c>
      <c r="G37" s="8"/>
      <c r="H37" s="8"/>
    </row>
    <row r="38" spans="2:8" x14ac:dyDescent="0.2">
      <c r="B38" s="11" t="s">
        <v>33</v>
      </c>
      <c r="C38" s="23">
        <v>0.02</v>
      </c>
      <c r="D38" s="23"/>
      <c r="E38" s="20"/>
      <c r="F38" s="23"/>
    </row>
    <row r="39" spans="2:8" ht="13.5" thickBot="1" x14ac:dyDescent="0.25">
      <c r="B39" s="17"/>
      <c r="C39" s="33">
        <f>$C$27*C38</f>
        <v>0</v>
      </c>
      <c r="D39" s="33"/>
      <c r="E39" s="33"/>
      <c r="F39" s="33"/>
    </row>
    <row r="40" spans="2:8" ht="13.5" thickBot="1" x14ac:dyDescent="0.25">
      <c r="B40" s="37" t="s">
        <v>25</v>
      </c>
      <c r="C40" s="34">
        <f>C33+C35+C37+C39</f>
        <v>0</v>
      </c>
      <c r="D40" s="34"/>
      <c r="E40" s="35"/>
      <c r="F40" s="36"/>
    </row>
    <row r="41" spans="2:8" x14ac:dyDescent="0.2">
      <c r="B41" s="11"/>
      <c r="C41" s="11"/>
      <c r="D41" s="11"/>
      <c r="E41" s="11"/>
      <c r="F41" s="11"/>
    </row>
  </sheetData>
  <mergeCells count="3">
    <mergeCell ref="A7:B7"/>
    <mergeCell ref="A8:B8"/>
    <mergeCell ref="C7:D7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C39 C25:C26" unlockedFormula="1"/>
    <ignoredError sqref="C34" formula="1"/>
  </ignoredErrors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165AC-FBE2-4AA5-B11A-94DDB52A9A1E}">
  <dimension ref="A2:H28"/>
  <sheetViews>
    <sheetView workbookViewId="0">
      <selection activeCell="E28" sqref="E28"/>
    </sheetView>
  </sheetViews>
  <sheetFormatPr baseColWidth="10" defaultRowHeight="15" x14ac:dyDescent="0.25"/>
  <cols>
    <col min="4" max="4" width="37" bestFit="1" customWidth="1"/>
    <col min="5" max="5" width="81.7109375" bestFit="1" customWidth="1"/>
  </cols>
  <sheetData>
    <row r="2" spans="1:8" x14ac:dyDescent="0.25">
      <c r="A2" s="47" t="s">
        <v>34</v>
      </c>
      <c r="B2" s="47"/>
      <c r="C2" s="48"/>
      <c r="D2" s="48"/>
      <c r="E2" s="48"/>
      <c r="F2" s="48"/>
      <c r="G2" s="48"/>
      <c r="H2" s="48"/>
    </row>
    <row r="3" spans="1:8" x14ac:dyDescent="0.25">
      <c r="A3" s="47"/>
      <c r="B3" s="47"/>
      <c r="C3" s="48"/>
      <c r="D3" s="48"/>
      <c r="E3" s="48"/>
      <c r="F3" s="48"/>
      <c r="G3" s="48"/>
      <c r="H3" s="48"/>
    </row>
    <row r="4" spans="1:8" x14ac:dyDescent="0.25">
      <c r="A4" s="48"/>
      <c r="B4" s="48" t="s">
        <v>1</v>
      </c>
      <c r="C4" s="48" t="s">
        <v>35</v>
      </c>
      <c r="D4" s="48" t="s">
        <v>36</v>
      </c>
      <c r="F4" s="48"/>
      <c r="G4" s="48"/>
      <c r="H4" s="48"/>
    </row>
    <row r="5" spans="1:8" x14ac:dyDescent="0.25">
      <c r="A5" s="48"/>
      <c r="B5" s="49" t="s">
        <v>37</v>
      </c>
      <c r="C5" s="50">
        <v>68</v>
      </c>
      <c r="D5" s="51">
        <v>0.68</v>
      </c>
      <c r="F5" s="48"/>
      <c r="G5" s="48"/>
      <c r="H5" s="48"/>
    </row>
    <row r="6" spans="1:8" x14ac:dyDescent="0.25">
      <c r="A6" s="48"/>
      <c r="B6" s="48" t="s">
        <v>38</v>
      </c>
      <c r="C6" s="52">
        <v>2</v>
      </c>
      <c r="D6" s="53">
        <v>0.02</v>
      </c>
      <c r="F6" s="48"/>
      <c r="G6" s="48"/>
      <c r="H6" s="48"/>
    </row>
    <row r="7" spans="1:8" x14ac:dyDescent="0.25">
      <c r="A7" s="48"/>
      <c r="B7" s="48" t="s">
        <v>39</v>
      </c>
      <c r="C7" s="52">
        <v>26</v>
      </c>
      <c r="D7" s="53">
        <v>0.26</v>
      </c>
      <c r="F7" s="48"/>
      <c r="G7" s="48"/>
      <c r="H7" s="48"/>
    </row>
    <row r="8" spans="1:8" x14ac:dyDescent="0.25">
      <c r="A8" s="48"/>
      <c r="B8" s="54" t="s">
        <v>40</v>
      </c>
      <c r="C8" s="55">
        <v>4</v>
      </c>
      <c r="D8" s="56">
        <v>0.04</v>
      </c>
      <c r="F8" s="48"/>
      <c r="G8" s="48"/>
      <c r="H8" s="48"/>
    </row>
    <row r="9" spans="1:8" x14ac:dyDescent="0.25">
      <c r="A9" s="48"/>
      <c r="B9" s="48" t="s">
        <v>13</v>
      </c>
      <c r="C9" s="57">
        <v>100</v>
      </c>
      <c r="D9" s="53">
        <v>1</v>
      </c>
      <c r="F9" s="48"/>
      <c r="G9" s="48"/>
      <c r="H9" s="48"/>
    </row>
    <row r="10" spans="1:8" x14ac:dyDescent="0.25">
      <c r="A10" s="48"/>
      <c r="B10" s="48"/>
      <c r="C10" s="48"/>
      <c r="D10" s="48"/>
      <c r="E10" s="48"/>
      <c r="F10" s="48"/>
      <c r="G10" s="48"/>
      <c r="H10" s="48"/>
    </row>
    <row r="11" spans="1:8" x14ac:dyDescent="0.25">
      <c r="A11" s="47" t="s">
        <v>41</v>
      </c>
      <c r="B11" s="47"/>
      <c r="C11" s="48"/>
      <c r="D11" s="48"/>
      <c r="E11" s="48"/>
      <c r="F11" s="48"/>
      <c r="G11" s="48"/>
      <c r="H11" s="48"/>
    </row>
    <row r="12" spans="1:8" x14ac:dyDescent="0.25">
      <c r="A12" s="47"/>
      <c r="B12" s="47"/>
      <c r="C12" s="48"/>
      <c r="D12" s="48"/>
      <c r="E12" s="48"/>
      <c r="F12" s="48"/>
      <c r="G12" s="48"/>
      <c r="H12" s="48"/>
    </row>
    <row r="13" spans="1:8" x14ac:dyDescent="0.25">
      <c r="A13" s="48"/>
      <c r="B13" s="48" t="s">
        <v>5</v>
      </c>
      <c r="C13" s="48" t="s">
        <v>42</v>
      </c>
      <c r="D13" s="54" t="s">
        <v>43</v>
      </c>
      <c r="E13" s="48" t="s">
        <v>44</v>
      </c>
      <c r="F13" s="48"/>
      <c r="G13" s="48"/>
      <c r="H13" s="48"/>
    </row>
    <row r="14" spans="1:8" x14ac:dyDescent="0.25">
      <c r="A14" s="58"/>
      <c r="B14" s="49" t="s">
        <v>27</v>
      </c>
      <c r="C14" s="59" t="s">
        <v>45</v>
      </c>
      <c r="D14" s="53">
        <v>0.79679999999999995</v>
      </c>
      <c r="E14" s="51">
        <v>0.66400000000000003</v>
      </c>
      <c r="F14" s="48"/>
      <c r="G14" s="48"/>
      <c r="H14" s="48"/>
    </row>
    <row r="15" spans="1:8" x14ac:dyDescent="0.25">
      <c r="A15" s="58"/>
      <c r="B15" s="48" t="s">
        <v>21</v>
      </c>
      <c r="C15" s="60" t="s">
        <v>45</v>
      </c>
      <c r="D15" s="61">
        <v>0.16320000000000001</v>
      </c>
      <c r="E15" s="53">
        <v>0.13600000000000001</v>
      </c>
      <c r="F15" s="48"/>
      <c r="G15" s="48"/>
      <c r="H15" s="48"/>
    </row>
    <row r="16" spans="1:8" x14ac:dyDescent="0.25">
      <c r="A16" s="58"/>
      <c r="B16" s="48" t="s">
        <v>8</v>
      </c>
      <c r="C16" s="60" t="s">
        <v>45</v>
      </c>
      <c r="D16" s="62">
        <v>0.02</v>
      </c>
      <c r="E16" s="62">
        <v>0.02</v>
      </c>
      <c r="F16" s="48"/>
      <c r="G16" s="48"/>
      <c r="H16" s="48"/>
    </row>
    <row r="17" spans="1:8" x14ac:dyDescent="0.25">
      <c r="A17" s="58"/>
      <c r="B17" s="54" t="s">
        <v>30</v>
      </c>
      <c r="C17" s="63" t="s">
        <v>45</v>
      </c>
      <c r="D17" s="62">
        <v>0.02</v>
      </c>
      <c r="E17" s="64">
        <v>0.18</v>
      </c>
      <c r="F17" s="48"/>
      <c r="G17" s="48"/>
      <c r="H17" s="48"/>
    </row>
    <row r="18" spans="1:8" x14ac:dyDescent="0.25">
      <c r="A18" s="48"/>
      <c r="B18" s="48" t="s">
        <v>46</v>
      </c>
      <c r="C18" s="48"/>
      <c r="D18" s="65">
        <v>1</v>
      </c>
      <c r="E18" s="62">
        <v>1</v>
      </c>
      <c r="F18" s="48"/>
      <c r="G18" s="48"/>
      <c r="H18" s="48"/>
    </row>
    <row r="19" spans="1:8" x14ac:dyDescent="0.25">
      <c r="A19" s="48"/>
      <c r="B19" s="48"/>
      <c r="C19" s="48"/>
      <c r="D19" s="48"/>
      <c r="E19" s="48"/>
      <c r="F19" s="48"/>
      <c r="G19" s="48"/>
      <c r="H19" s="48"/>
    </row>
    <row r="20" spans="1:8" x14ac:dyDescent="0.25">
      <c r="A20" s="47" t="s">
        <v>47</v>
      </c>
      <c r="B20" s="47"/>
      <c r="C20" s="66"/>
      <c r="D20" s="66"/>
      <c r="E20" s="66"/>
      <c r="F20" s="66"/>
      <c r="G20" s="66"/>
      <c r="H20" s="66"/>
    </row>
    <row r="21" spans="1:8" x14ac:dyDescent="0.25">
      <c r="A21" s="47"/>
      <c r="B21" s="47"/>
      <c r="C21" s="66"/>
      <c r="D21" s="66"/>
      <c r="E21" s="66"/>
      <c r="F21" s="66"/>
      <c r="G21" s="66"/>
      <c r="H21" s="66"/>
    </row>
    <row r="22" spans="1:8" ht="36.75" x14ac:dyDescent="0.25">
      <c r="A22" s="48"/>
      <c r="B22" s="48"/>
      <c r="C22" s="54" t="s">
        <v>43</v>
      </c>
      <c r="D22" s="48" t="s">
        <v>44</v>
      </c>
      <c r="E22" s="66" t="s">
        <v>48</v>
      </c>
      <c r="F22" s="66" t="s">
        <v>49</v>
      </c>
      <c r="G22" s="66" t="s">
        <v>50</v>
      </c>
      <c r="H22" s="66" t="s">
        <v>51</v>
      </c>
    </row>
    <row r="23" spans="1:8" x14ac:dyDescent="0.25">
      <c r="A23" s="48"/>
      <c r="B23" s="49" t="s">
        <v>29</v>
      </c>
      <c r="C23" s="53">
        <v>0.79679999999999995</v>
      </c>
      <c r="D23" s="51">
        <v>0.66400000000000003</v>
      </c>
      <c r="E23" s="65" t="s">
        <v>52</v>
      </c>
      <c r="F23" s="67">
        <v>0.9</v>
      </c>
      <c r="G23" s="67"/>
      <c r="H23" s="68"/>
    </row>
    <row r="24" spans="1:8" x14ac:dyDescent="0.25">
      <c r="A24" s="48"/>
      <c r="B24" s="48" t="s">
        <v>20</v>
      </c>
      <c r="C24" s="61">
        <v>0.16320000000000001</v>
      </c>
      <c r="D24" s="53">
        <v>0.13600000000000001</v>
      </c>
      <c r="E24" s="62">
        <v>0.6</v>
      </c>
      <c r="F24" s="62">
        <v>0.2</v>
      </c>
      <c r="G24" s="69" t="s">
        <v>53</v>
      </c>
      <c r="H24" s="62">
        <v>0.2</v>
      </c>
    </row>
    <row r="25" spans="1:8" x14ac:dyDescent="0.25">
      <c r="A25" s="48"/>
      <c r="B25" s="48" t="s">
        <v>12</v>
      </c>
      <c r="C25" s="62">
        <v>0.02</v>
      </c>
      <c r="D25" s="62">
        <v>0.02</v>
      </c>
      <c r="E25" s="62">
        <v>0.9</v>
      </c>
      <c r="F25" s="62">
        <v>0.1</v>
      </c>
      <c r="G25" s="69" t="s">
        <v>53</v>
      </c>
      <c r="H25" s="69" t="s">
        <v>53</v>
      </c>
    </row>
    <row r="26" spans="1:8" x14ac:dyDescent="0.25">
      <c r="A26" s="48"/>
      <c r="B26" s="54" t="s">
        <v>30</v>
      </c>
      <c r="C26" s="64">
        <v>0.02</v>
      </c>
      <c r="D26" s="64">
        <v>0.18</v>
      </c>
      <c r="E26" s="70" t="s">
        <v>54</v>
      </c>
      <c r="F26" s="70"/>
      <c r="G26" s="70"/>
      <c r="H26" s="70"/>
    </row>
    <row r="28" spans="1:8" x14ac:dyDescent="0.25">
      <c r="E28" t="s">
        <v>55</v>
      </c>
    </row>
  </sheetData>
  <mergeCells count="2">
    <mergeCell ref="F23:G23"/>
    <mergeCell ref="E26:H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Modèle</vt:lpstr>
      <vt:lpstr>Taux par organisme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BOURBON Benoît - DPMA/SDAEP/BPPC</dc:creator>
  <cp:lastModifiedBy>OUVRARD Sandrine</cp:lastModifiedBy>
  <cp:lastPrinted>2020-07-29T08:47:49Z</cp:lastPrinted>
  <dcterms:created xsi:type="dcterms:W3CDTF">2015-07-07T13:32:56Z</dcterms:created>
  <dcterms:modified xsi:type="dcterms:W3CDTF">2025-08-28T15:33:01Z</dcterms:modified>
</cp:coreProperties>
</file>